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5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 тех оборудование 16254,85</t>
        </r>
      </text>
    </comment>
  </commentList>
</comments>
</file>

<file path=xl/sharedStrings.xml><?xml version="1.0" encoding="utf-8"?>
<sst xmlns="http://schemas.openxmlformats.org/spreadsheetml/2006/main" count="462" uniqueCount="204">
  <si>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</si>
  <si>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</si>
  <si>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</si>
  <si>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</si>
  <si>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</si>
  <si>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</si>
  <si>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</si>
  <si>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</si>
  <si>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</si>
  <si>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</si>
  <si>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</si>
  <si>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</si>
  <si>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</si>
  <si>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</si>
  <si>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</si>
  <si>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</si>
  <si>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</si>
  <si>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</si>
  <si>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</si>
  <si>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</si>
  <si>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</si>
  <si>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</si>
  <si>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</si>
  <si>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</si>
  <si>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</si>
  <si>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</si>
  <si>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</si>
  <si>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</si>
  <si>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</si>
  <si>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</si>
  <si>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</si>
  <si>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</si>
  <si>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</si>
  <si>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</si>
  <si>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</si>
  <si>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</si>
  <si>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</si>
  <si>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</si>
  <si>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</si>
  <si>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</si>
  <si>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</si>
  <si>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</si>
  <si>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</si>
  <si>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</si>
  <si>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</si>
  <si>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</si>
  <si>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</si>
  <si>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</si>
  <si>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</si>
  <si>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</si>
  <si>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</si>
  <si>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</si>
  <si>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</si>
  <si>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</si>
  <si>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</si>
  <si>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</si>
  <si>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</si>
  <si>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</si>
  <si>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</si>
  <si>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</si>
  <si>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</si>
  <si>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</si>
  <si>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</si>
  <si>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</si>
  <si>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</si>
  <si>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</si>
  <si>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</si>
  <si>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</si>
  <si>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</si>
  <si>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</si>
  <si>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</si>
  <si>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</si>
  <si>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</si>
  <si>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</si>
  <si>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</si>
  <si>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</si>
  <si>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</si>
  <si>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</si>
  <si>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</si>
  <si>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</si>
  <si>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</si>
  <si>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</si>
  <si>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</si>
  <si>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</si>
  <si>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</si>
  <si>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</si>
  <si>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</si>
  <si>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</si>
  <si>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</si>
  <si>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</si>
  <si>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</si>
  <si>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</si>
  <si>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</si>
  <si>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</si>
  <si>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</si>
  <si>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</si>
  <si>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</si>
  <si>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</si>
  <si>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</si>
  <si>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</si>
  <si>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</si>
  <si>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</si>
  <si>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</si>
  <si>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</si>
  <si>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</si>
  <si>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</si>
  <si>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</si>
  <si>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</si>
  <si>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</si>
  <si>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</si>
  <si>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</si>
  <si>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</si>
  <si>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</si>
  <si>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</si>
  <si>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</si>
  <si>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</si>
  <si>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</si>
  <si>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</si>
  <si>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</si>
  <si>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</si>
  <si>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</si>
  <si>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</si>
  <si>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</si>
  <si>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</si>
  <si>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</si>
  <si>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</si>
  <si>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</si>
  <si>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</si>
  <si>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</si>
  <si>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</si>
  <si>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</si>
  <si>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</si>
  <si>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</si>
  <si>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</si>
  <si>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</si>
  <si>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</si>
  <si>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</si>
  <si>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</si>
  <si>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</si>
  <si>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</si>
  <si>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</si>
  <si>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</si>
  <si>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</si>
  <si>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</si>
  <si>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</si>
  <si>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</si>
  <si>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</si>
  <si>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</si>
  <si>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</si>
  <si>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</si>
  <si>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</si>
  <si>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</si>
  <si>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</si>
  <si>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</si>
  <si>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</si>
  <si>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</si>
  <si>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</si>
  <si>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</si>
  <si>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</si>
  <si>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</si>
  <si>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</si>
  <si>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</si>
  <si>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</si>
  <si>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</si>
  <si>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</si>
  <si>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</si>
  <si>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</si>
  <si>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</si>
  <si>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</si>
  <si>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</si>
  <si>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</si>
  <si>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</si>
  <si>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</si>
  <si>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</si>
  <si>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</si>
  <si>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</si>
  <si>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</si>
  <si>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</si>
  <si>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</si>
  <si>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</si>
  <si>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</si>
  <si>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</si>
  <si>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</si>
  <si>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</si>
  <si>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</si>
  <si>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</si>
  <si>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</si>
  <si>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</si>
  <si>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</si>
  <si>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</si>
  <si>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</si>
  <si>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</si>
  <si>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</si>
  <si>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</si>
  <si>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Отчет о выполнении договора управления за 2015г по многоквартирному жилому дому №4/4 по ул. Космонавтов</t>
  </si>
  <si>
    <t>сбербанк</t>
  </si>
  <si>
    <t>шурыгин</t>
  </si>
  <si>
    <t>Начислено за услуги (работы) по содержанию и текущему ремонту собственникам и нанимателям нежилых помещений /ОАО "Сбербанк России", ИП Шурыгин/</t>
  </si>
  <si>
    <t>- денежных средств от собственников нежилых помещений ОАО "Сбербан Росссии", ИП Шурыгин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</si>
  <si>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</si>
  <si>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</si>
  <si>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15.01.2016г.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</si>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</sst>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27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8">
      <selection activeCell="G32" sqref="G32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9.93</v>
      </c>
      <c r="C2">
        <v>6072.78</v>
      </c>
      <c r="D2" s="31">
        <f>B2*C2</f>
        <v>60302.7054</v>
      </c>
    </row>
    <row r="3" spans="1:4" ht="12.75">
      <c r="A3" t="s">
        <v>129</v>
      </c>
      <c r="B3">
        <v>9.93</v>
      </c>
      <c r="C3">
        <v>6072.78</v>
      </c>
      <c r="D3" s="31">
        <f aca="true" t="shared" si="0" ref="D3:D13">B3*C3</f>
        <v>60302.7054</v>
      </c>
    </row>
    <row r="4" spans="1:4" ht="12.75">
      <c r="A4" t="s">
        <v>130</v>
      </c>
      <c r="B4">
        <v>9.93</v>
      </c>
      <c r="C4">
        <v>6072.78</v>
      </c>
      <c r="D4" s="31">
        <f t="shared" si="0"/>
        <v>60302.7054</v>
      </c>
    </row>
    <row r="5" spans="1:4" ht="12.75">
      <c r="A5" t="s">
        <v>131</v>
      </c>
      <c r="B5">
        <v>9.93</v>
      </c>
      <c r="C5">
        <v>6072.78</v>
      </c>
      <c r="D5" s="31">
        <f t="shared" si="0"/>
        <v>60302.7054</v>
      </c>
    </row>
    <row r="6" spans="1:4" ht="12.75">
      <c r="A6" t="s">
        <v>132</v>
      </c>
      <c r="B6">
        <v>9.93</v>
      </c>
      <c r="C6">
        <v>6072.78</v>
      </c>
      <c r="D6" s="31">
        <f t="shared" si="0"/>
        <v>60302.7054</v>
      </c>
    </row>
    <row r="7" spans="1:4" ht="12.75">
      <c r="A7" t="s">
        <v>133</v>
      </c>
      <c r="B7">
        <v>9.93</v>
      </c>
      <c r="C7">
        <v>6072.78</v>
      </c>
      <c r="D7" s="31">
        <f t="shared" si="0"/>
        <v>60302.7054</v>
      </c>
    </row>
    <row r="8" spans="1:4" ht="12.75">
      <c r="A8" t="s">
        <v>134</v>
      </c>
      <c r="B8">
        <v>9.93</v>
      </c>
      <c r="C8">
        <v>6072.78</v>
      </c>
      <c r="D8" s="31">
        <f t="shared" si="0"/>
        <v>60302.7054</v>
      </c>
    </row>
    <row r="9" spans="1:4" ht="12.75">
      <c r="A9" t="s">
        <v>135</v>
      </c>
      <c r="B9">
        <v>9.93</v>
      </c>
      <c r="C9">
        <v>6072.78</v>
      </c>
      <c r="D9" s="31">
        <f t="shared" si="0"/>
        <v>60302.7054</v>
      </c>
    </row>
    <row r="10" spans="1:4" ht="12.75">
      <c r="A10" t="s">
        <v>136</v>
      </c>
      <c r="B10">
        <v>9.93</v>
      </c>
      <c r="C10">
        <v>6072.78</v>
      </c>
      <c r="D10" s="31">
        <f t="shared" si="0"/>
        <v>60302.7054</v>
      </c>
    </row>
    <row r="11" spans="1:4" ht="12.75">
      <c r="A11" t="s">
        <v>137</v>
      </c>
      <c r="B11">
        <v>9.93</v>
      </c>
      <c r="C11">
        <v>6072.78</v>
      </c>
      <c r="D11" s="31">
        <f t="shared" si="0"/>
        <v>60302.7054</v>
      </c>
    </row>
    <row r="12" spans="1:4" ht="12.75">
      <c r="A12" t="s">
        <v>138</v>
      </c>
      <c r="B12">
        <v>9.93</v>
      </c>
      <c r="C12">
        <v>6072.78</v>
      </c>
      <c r="D12" s="31">
        <f t="shared" si="0"/>
        <v>60302.7054</v>
      </c>
    </row>
    <row r="13" spans="1:4" ht="12.75">
      <c r="A13" t="s">
        <v>139</v>
      </c>
      <c r="B13">
        <v>9.93</v>
      </c>
      <c r="C13">
        <v>6072.78</v>
      </c>
      <c r="D13" s="31">
        <f t="shared" si="0"/>
        <v>60302.7054</v>
      </c>
    </row>
    <row r="14" ht="12.75">
      <c r="D14" s="31">
        <f>SUM(D2:D13)</f>
        <v>723632.4647999998</v>
      </c>
    </row>
    <row r="16" spans="1:2" ht="12.75">
      <c r="A16" t="s">
        <v>128</v>
      </c>
      <c r="B16">
        <v>126792.84</v>
      </c>
    </row>
    <row r="17" spans="1:2" ht="12.75">
      <c r="A17" t="s">
        <v>129</v>
      </c>
      <c r="B17">
        <v>126792.87</v>
      </c>
    </row>
    <row r="18" spans="1:2" ht="12.75">
      <c r="A18" t="s">
        <v>130</v>
      </c>
      <c r="B18">
        <v>126792.87</v>
      </c>
    </row>
    <row r="19" spans="1:2" ht="12.75">
      <c r="A19" t="s">
        <v>131</v>
      </c>
      <c r="B19">
        <v>126792.87</v>
      </c>
    </row>
    <row r="20" spans="1:2" ht="12.75">
      <c r="A20" t="s">
        <v>132</v>
      </c>
      <c r="B20">
        <v>126792.87</v>
      </c>
    </row>
    <row r="21" spans="1:2" ht="12.75">
      <c r="A21" t="s">
        <v>133</v>
      </c>
      <c r="B21">
        <v>126792.87</v>
      </c>
    </row>
    <row r="22" spans="1:2" ht="12.75">
      <c r="A22" t="s">
        <v>134</v>
      </c>
      <c r="B22">
        <v>126792.87</v>
      </c>
    </row>
    <row r="23" spans="1:2" ht="12.75">
      <c r="A23" t="s">
        <v>135</v>
      </c>
      <c r="B23">
        <v>126792.87</v>
      </c>
    </row>
    <row r="24" spans="1:2" ht="12.75">
      <c r="A24" t="s">
        <v>136</v>
      </c>
      <c r="B24">
        <v>126792.86</v>
      </c>
    </row>
    <row r="25" spans="1:2" ht="12.75">
      <c r="A25" t="s">
        <v>137</v>
      </c>
      <c r="B25">
        <v>126792.86</v>
      </c>
    </row>
    <row r="26" spans="1:2" ht="12.75">
      <c r="A26" t="s">
        <v>138</v>
      </c>
      <c r="B26">
        <v>126792.87</v>
      </c>
    </row>
    <row r="27" spans="1:2" ht="12.75">
      <c r="A27" t="s">
        <v>139</v>
      </c>
      <c r="B27">
        <v>126792.87</v>
      </c>
    </row>
    <row r="28" ht="12.75">
      <c r="B28">
        <f>SUM(B16:B27)</f>
        <v>1521514.3900000001</v>
      </c>
    </row>
    <row r="30" spans="2:5" ht="12.75">
      <c r="B30" t="s">
        <v>190</v>
      </c>
      <c r="C30" t="s">
        <v>191</v>
      </c>
      <c r="D30" t="s">
        <v>192</v>
      </c>
      <c r="E30" t="s">
        <v>193</v>
      </c>
    </row>
    <row r="31" spans="1:5" ht="12.75">
      <c r="A31" t="s">
        <v>195</v>
      </c>
      <c r="B31">
        <v>5318.38</v>
      </c>
      <c r="C31">
        <v>31910.28</v>
      </c>
      <c r="D31">
        <v>37228.66</v>
      </c>
      <c r="E31">
        <f>B31+C31-D31</f>
        <v>0</v>
      </c>
    </row>
    <row r="32" spans="1:5" ht="12.75">
      <c r="A32" t="s">
        <v>196</v>
      </c>
      <c r="B32">
        <v>1280.56</v>
      </c>
      <c r="C32">
        <v>15366.72</v>
      </c>
      <c r="D32">
        <v>15366.72</v>
      </c>
      <c r="E32">
        <f>B32+C32-D32</f>
        <v>1280.5599999999995</v>
      </c>
    </row>
    <row r="33" spans="2:5" ht="12.75">
      <c r="B33">
        <f>SUM(B31:B32)</f>
        <v>6598.9400000000005</v>
      </c>
      <c r="C33">
        <f>SUM(C31:C32)</f>
        <v>47277</v>
      </c>
      <c r="D33">
        <f>SUM(D31:D32)</f>
        <v>52595.380000000005</v>
      </c>
      <c r="E33">
        <f>SUM(E31:E32)</f>
        <v>1280.5599999999995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E7">
      <selection activeCell="N3" sqref="N3:N4"/>
    </sheetView>
  </sheetViews>
  <sheetFormatPr defaultColWidth="9.140625" defaultRowHeight="12.75"/>
  <cols>
    <col min="1" max="1" width="32.7109375" style="0" customWidth="1"/>
    <col min="2" max="2" width="10.28125" style="0" customWidth="1"/>
    <col min="3" max="3" width="10.7109375" style="0" customWidth="1"/>
    <col min="4" max="4" width="10.140625" style="0" customWidth="1"/>
    <col min="5" max="5" width="11.710937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1" max="11" width="10.140625" style="0" customWidth="1"/>
    <col min="12" max="12" width="9.7109375" style="0" customWidth="1"/>
    <col min="13" max="14" width="11.00390625" style="0" customWidth="1"/>
  </cols>
  <sheetData>
    <row r="1" spans="1:14" ht="13.5" thickBot="1">
      <c r="A1" s="53" t="s">
        <v>127</v>
      </c>
      <c r="B1" s="53" t="s">
        <v>141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7"/>
    </row>
    <row r="2" spans="1:14" ht="30.75" customHeight="1">
      <c r="A2" s="53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>
        <v>0</v>
      </c>
      <c r="C3" s="5">
        <v>72996</v>
      </c>
      <c r="D3" s="5">
        <v>29845</v>
      </c>
      <c r="E3" s="5">
        <v>92143</v>
      </c>
      <c r="F3" s="5">
        <v>2474</v>
      </c>
      <c r="G3" s="5">
        <v>0</v>
      </c>
      <c r="H3" s="5">
        <v>483</v>
      </c>
      <c r="I3" s="5">
        <v>1532</v>
      </c>
      <c r="J3" s="5">
        <v>22360</v>
      </c>
      <c r="K3" s="5">
        <v>0</v>
      </c>
      <c r="L3" s="5">
        <v>4634</v>
      </c>
      <c r="M3" s="40">
        <v>34497</v>
      </c>
      <c r="N3" s="43">
        <f>SUM(B3:M3)</f>
        <v>260964</v>
      </c>
    </row>
    <row r="4" spans="1:14" ht="33" customHeight="1">
      <c r="A4" s="6" t="s">
        <v>143</v>
      </c>
      <c r="B4" s="5">
        <v>0</v>
      </c>
      <c r="C4" s="5">
        <v>0</v>
      </c>
      <c r="D4" s="5"/>
      <c r="E4" s="5">
        <v>2030</v>
      </c>
      <c r="F4" s="5">
        <v>1008</v>
      </c>
      <c r="G4" s="5">
        <v>8341.85</v>
      </c>
      <c r="H4" s="5">
        <v>0</v>
      </c>
      <c r="I4" s="5">
        <v>256833.98</v>
      </c>
      <c r="J4" s="5">
        <v>2558.9</v>
      </c>
      <c r="K4" s="5">
        <v>0</v>
      </c>
      <c r="L4" s="5">
        <v>144703</v>
      </c>
      <c r="M4" s="40">
        <v>0</v>
      </c>
      <c r="N4" s="43">
        <f aca="true" t="shared" si="0" ref="N4:N14">SUM(B4:M4)</f>
        <v>415475.73000000004</v>
      </c>
    </row>
    <row r="5" spans="1:14" ht="33" customHeight="1">
      <c r="A5" s="29" t="s">
        <v>123</v>
      </c>
      <c r="B5" s="30">
        <v>10384.45</v>
      </c>
      <c r="C5" s="30">
        <v>10384.45</v>
      </c>
      <c r="D5" s="30">
        <v>10384.45</v>
      </c>
      <c r="E5" s="30">
        <v>10384.45</v>
      </c>
      <c r="F5" s="30">
        <v>10384.45</v>
      </c>
      <c r="G5" s="30">
        <v>10384.45</v>
      </c>
      <c r="H5" s="30">
        <v>10384.45</v>
      </c>
      <c r="I5" s="30">
        <v>10384.45</v>
      </c>
      <c r="J5" s="30">
        <v>10384.45</v>
      </c>
      <c r="K5" s="30">
        <v>10384.45</v>
      </c>
      <c r="L5" s="30">
        <v>10384.45</v>
      </c>
      <c r="M5" s="30">
        <v>10384.45</v>
      </c>
      <c r="N5" s="44">
        <f t="shared" si="0"/>
        <v>124613.39999999998</v>
      </c>
    </row>
    <row r="6" spans="1:14" ht="48" customHeight="1">
      <c r="A6" s="29" t="s">
        <v>126</v>
      </c>
      <c r="B6" s="30">
        <v>14939.04</v>
      </c>
      <c r="C6" s="30">
        <v>14939.04</v>
      </c>
      <c r="D6" s="30">
        <v>14939.04</v>
      </c>
      <c r="E6" s="30">
        <v>14939.04</v>
      </c>
      <c r="F6" s="30">
        <v>14939.04</v>
      </c>
      <c r="G6" s="30">
        <v>14939.04</v>
      </c>
      <c r="H6" s="30">
        <v>14939.04</v>
      </c>
      <c r="I6" s="30">
        <v>14939.04</v>
      </c>
      <c r="J6" s="30">
        <v>14939.04</v>
      </c>
      <c r="K6" s="30">
        <v>14939.04</v>
      </c>
      <c r="L6" s="30">
        <v>14939.04</v>
      </c>
      <c r="M6" s="30">
        <v>14939.04</v>
      </c>
      <c r="N6" s="44">
        <f t="shared" si="0"/>
        <v>179268.48000000007</v>
      </c>
    </row>
    <row r="7" spans="1:14" ht="33" customHeight="1">
      <c r="A7" s="6" t="s">
        <v>122</v>
      </c>
      <c r="B7" s="5"/>
      <c r="C7" s="5">
        <v>0</v>
      </c>
      <c r="D7" s="5">
        <v>0</v>
      </c>
      <c r="E7" s="5">
        <v>15860</v>
      </c>
      <c r="F7" s="5"/>
      <c r="G7" s="5"/>
      <c r="H7" s="5"/>
      <c r="I7" s="5"/>
      <c r="J7" s="5"/>
      <c r="K7" s="5">
        <v>1800</v>
      </c>
      <c r="L7" s="5"/>
      <c r="M7" s="40">
        <v>9620</v>
      </c>
      <c r="N7" s="43">
        <f t="shared" si="0"/>
        <v>27280</v>
      </c>
    </row>
    <row r="8" spans="1:14" ht="33" customHeight="1">
      <c r="A8" s="6" t="s">
        <v>158</v>
      </c>
      <c r="B8" s="5">
        <v>520.71</v>
      </c>
      <c r="C8" s="5">
        <v>1782</v>
      </c>
      <c r="D8" s="5">
        <v>1568.5</v>
      </c>
      <c r="E8" s="5">
        <v>1568.5</v>
      </c>
      <c r="F8" s="5">
        <v>1568.5</v>
      </c>
      <c r="G8" s="5">
        <v>1568.5</v>
      </c>
      <c r="H8" s="5">
        <v>1852.78</v>
      </c>
      <c r="I8" s="5">
        <v>1568.5</v>
      </c>
      <c r="J8" s="5">
        <v>1616.5</v>
      </c>
      <c r="K8" s="5">
        <v>1568.5</v>
      </c>
      <c r="L8" s="5">
        <v>1568.5</v>
      </c>
      <c r="M8" s="40">
        <v>1568.5</v>
      </c>
      <c r="N8" s="43">
        <f t="shared" si="0"/>
        <v>18319.989999999998</v>
      </c>
    </row>
    <row r="9" spans="1:14" ht="33" customHeight="1">
      <c r="A9" s="6" t="s">
        <v>120</v>
      </c>
      <c r="B9" s="5">
        <v>1379.94</v>
      </c>
      <c r="C9" s="5">
        <v>1379.94</v>
      </c>
      <c r="D9" s="5">
        <v>1379.94</v>
      </c>
      <c r="E9" s="5">
        <v>1379.94</v>
      </c>
      <c r="F9" s="5">
        <v>10174.42</v>
      </c>
      <c r="G9" s="5">
        <v>1379.94</v>
      </c>
      <c r="H9" s="5">
        <v>1379.94</v>
      </c>
      <c r="I9" s="5">
        <v>1379.94</v>
      </c>
      <c r="J9" s="5">
        <v>9445.02</v>
      </c>
      <c r="K9" s="5">
        <v>1379.94</v>
      </c>
      <c r="L9" s="5">
        <v>1379.94</v>
      </c>
      <c r="M9" s="5">
        <v>1379.94</v>
      </c>
      <c r="N9" s="43">
        <f t="shared" si="0"/>
        <v>33418.84</v>
      </c>
    </row>
    <row r="10" spans="1:14" ht="46.5" customHeight="1">
      <c r="A10" s="6" t="s">
        <v>118</v>
      </c>
      <c r="B10" s="5"/>
      <c r="C10" s="5"/>
      <c r="D10" s="5"/>
      <c r="E10" s="5"/>
      <c r="F10" s="5"/>
      <c r="G10" s="5">
        <v>40697.82</v>
      </c>
      <c r="H10" s="5"/>
      <c r="I10" s="5"/>
      <c r="J10" s="5"/>
      <c r="K10" s="5"/>
      <c r="L10" s="5"/>
      <c r="M10" s="40"/>
      <c r="N10" s="43">
        <f t="shared" si="0"/>
        <v>40697.82</v>
      </c>
    </row>
    <row r="11" spans="1:14" ht="38.25">
      <c r="A11" s="29" t="s">
        <v>117</v>
      </c>
      <c r="B11" s="30">
        <v>2166.9</v>
      </c>
      <c r="C11" s="30">
        <v>2166.9</v>
      </c>
      <c r="D11" s="30">
        <v>2166.9</v>
      </c>
      <c r="E11" s="30">
        <v>2166.9</v>
      </c>
      <c r="F11" s="30">
        <v>2166.9</v>
      </c>
      <c r="G11" s="30">
        <v>2166.9</v>
      </c>
      <c r="H11" s="30">
        <v>2166.9</v>
      </c>
      <c r="I11" s="30">
        <v>2166.9</v>
      </c>
      <c r="J11" s="30">
        <v>2166.9</v>
      </c>
      <c r="K11" s="30">
        <v>2166.9</v>
      </c>
      <c r="L11" s="30">
        <v>2166.9</v>
      </c>
      <c r="M11" s="30">
        <v>2166.9</v>
      </c>
      <c r="N11" s="44">
        <f t="shared" si="0"/>
        <v>26002.800000000007</v>
      </c>
    </row>
    <row r="12" spans="1:14" ht="29.25" customHeight="1">
      <c r="A12" s="29" t="s">
        <v>125</v>
      </c>
      <c r="B12" s="30">
        <v>9614.3</v>
      </c>
      <c r="C12" s="30">
        <v>9614.3</v>
      </c>
      <c r="D12" s="30">
        <v>9614.3</v>
      </c>
      <c r="E12" s="30">
        <v>9614.3</v>
      </c>
      <c r="F12" s="30">
        <v>9534.26</v>
      </c>
      <c r="G12" s="30">
        <v>9534.26</v>
      </c>
      <c r="H12" s="30">
        <v>9534.26</v>
      </c>
      <c r="I12" s="30">
        <v>9534.26</v>
      </c>
      <c r="J12" s="30">
        <v>9534.26</v>
      </c>
      <c r="K12" s="30">
        <v>9534.26</v>
      </c>
      <c r="L12" s="30">
        <v>9534.26</v>
      </c>
      <c r="M12" s="30">
        <v>9534.26</v>
      </c>
      <c r="N12" s="44">
        <f t="shared" si="0"/>
        <v>114731.27999999997</v>
      </c>
    </row>
    <row r="13" spans="1:14" ht="36.75" customHeight="1">
      <c r="A13" s="6" t="s">
        <v>124</v>
      </c>
      <c r="B13" s="5">
        <v>5212.27</v>
      </c>
      <c r="C13" s="5">
        <v>5212.27</v>
      </c>
      <c r="D13" s="5">
        <v>5212.27</v>
      </c>
      <c r="E13" s="5">
        <v>5212.27</v>
      </c>
      <c r="F13" s="5">
        <v>5212.27</v>
      </c>
      <c r="G13" s="5">
        <v>5212.27</v>
      </c>
      <c r="H13" s="5">
        <v>5212.27</v>
      </c>
      <c r="I13" s="5">
        <v>5212.27</v>
      </c>
      <c r="J13" s="5">
        <v>5212.27</v>
      </c>
      <c r="K13" s="5">
        <v>5212.27</v>
      </c>
      <c r="L13" s="5">
        <v>5212.27</v>
      </c>
      <c r="M13" s="5">
        <v>5212.27</v>
      </c>
      <c r="N13" s="45">
        <f t="shared" si="0"/>
        <v>62547.24000000002</v>
      </c>
    </row>
    <row r="14" spans="1:14" ht="27" customHeight="1" thickBot="1">
      <c r="A14" s="36" t="s">
        <v>121</v>
      </c>
      <c r="B14" s="37">
        <v>14782.06</v>
      </c>
      <c r="C14" s="37">
        <v>16511.89</v>
      </c>
      <c r="D14" s="37">
        <v>16511.89</v>
      </c>
      <c r="E14" s="37">
        <v>15772.55</v>
      </c>
      <c r="F14" s="37">
        <v>16573.5</v>
      </c>
      <c r="G14" s="37">
        <v>16573.5</v>
      </c>
      <c r="H14" s="37">
        <v>16715.5</v>
      </c>
      <c r="I14" s="37">
        <v>16715.5</v>
      </c>
      <c r="J14" s="37">
        <v>16715.5</v>
      </c>
      <c r="K14" s="37">
        <v>16715.5</v>
      </c>
      <c r="L14" s="37">
        <v>16715.5</v>
      </c>
      <c r="M14" s="37">
        <v>16715.5</v>
      </c>
      <c r="N14" s="46">
        <f t="shared" si="0"/>
        <v>197018.39</v>
      </c>
    </row>
    <row r="15" spans="1:14" ht="30.75" customHeight="1" thickBot="1">
      <c r="A15" s="38" t="s">
        <v>142</v>
      </c>
      <c r="B15" s="39">
        <f>SUM(B3:B14)</f>
        <v>58999.67</v>
      </c>
      <c r="C15" s="39">
        <f aca="true" t="shared" si="1" ref="C15:M15">SUM(C3:C14)</f>
        <v>134986.78999999998</v>
      </c>
      <c r="D15" s="39">
        <f t="shared" si="1"/>
        <v>91622.29000000001</v>
      </c>
      <c r="E15" s="39">
        <f t="shared" si="1"/>
        <v>171070.94999999995</v>
      </c>
      <c r="F15" s="39">
        <f t="shared" si="1"/>
        <v>74035.34000000001</v>
      </c>
      <c r="G15" s="39">
        <f t="shared" si="1"/>
        <v>110798.53</v>
      </c>
      <c r="H15" s="39">
        <f t="shared" si="1"/>
        <v>62668.14</v>
      </c>
      <c r="I15" s="39">
        <f t="shared" si="1"/>
        <v>320266.84</v>
      </c>
      <c r="J15" s="39">
        <f t="shared" si="1"/>
        <v>94932.84000000001</v>
      </c>
      <c r="K15" s="39">
        <f t="shared" si="1"/>
        <v>63700.86</v>
      </c>
      <c r="L15" s="39">
        <f t="shared" si="1"/>
        <v>211237.86000000002</v>
      </c>
      <c r="M15" s="41">
        <f t="shared" si="1"/>
        <v>106017.85999999999</v>
      </c>
      <c r="N15" s="47">
        <f>SUM(B15:M15)</f>
        <v>1500337.9700000002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A18">
      <selection activeCell="E21" sqref="E21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5.7109375" style="0" customWidth="1"/>
    <col min="5" max="5" width="32.7109375" style="0" customWidth="1"/>
    <col min="6" max="6" width="9.57421875" style="0" bestFit="1" customWidth="1"/>
  </cols>
  <sheetData>
    <row r="1" spans="1:5" ht="34.5" customHeight="1" thickBot="1">
      <c r="A1" s="70" t="s">
        <v>194</v>
      </c>
      <c r="B1" s="70"/>
      <c r="C1" s="70"/>
      <c r="D1" s="70"/>
      <c r="E1" s="70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64" t="s">
        <v>12</v>
      </c>
      <c r="B6" s="65"/>
      <c r="C6" s="65"/>
      <c r="D6" s="65"/>
      <c r="E6" s="65"/>
    </row>
    <row r="7" spans="1:5" ht="47.2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2.7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48">
        <v>488955.68</v>
      </c>
    </row>
    <row r="9" spans="1:5" ht="39.75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0.75" customHeight="1" thickBot="1">
      <c r="A10" s="9" t="s">
        <v>184</v>
      </c>
      <c r="B10" s="3" t="s">
        <v>186</v>
      </c>
      <c r="C10" s="1" t="s">
        <v>15</v>
      </c>
      <c r="D10" s="3" t="s">
        <v>186</v>
      </c>
      <c r="E10" s="48">
        <v>1521514.39</v>
      </c>
    </row>
    <row r="11" spans="1:5" ht="75.75" customHeight="1" thickBot="1">
      <c r="A11" s="9" t="s">
        <v>185</v>
      </c>
      <c r="B11" s="3" t="s">
        <v>197</v>
      </c>
      <c r="C11" s="1" t="s">
        <v>15</v>
      </c>
      <c r="D11" s="3" t="s">
        <v>197</v>
      </c>
      <c r="E11" s="10">
        <f>Лист1!C33</f>
        <v>47277</v>
      </c>
    </row>
    <row r="12" spans="1:5" ht="57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1568791.39</v>
      </c>
    </row>
    <row r="13" spans="1:5" ht="36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1521514.39+E11-E14-E15</f>
        <v>730427.6452000001</v>
      </c>
    </row>
    <row r="14" spans="1:5" ht="29.2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723632.4647999998</v>
      </c>
    </row>
    <row r="15" spans="1:5" ht="30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114731.27999999997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1645889.2199999997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1481940.65+95311.79</f>
        <v>1577252.44</v>
      </c>
      <c r="F17" s="31"/>
    </row>
    <row r="18" spans="1:5" ht="54" customHeight="1" thickBot="1">
      <c r="A18" s="9" t="s">
        <v>188</v>
      </c>
      <c r="B18" s="35" t="s">
        <v>198</v>
      </c>
      <c r="C18" s="1" t="s">
        <v>15</v>
      </c>
      <c r="D18" s="3" t="s">
        <v>35</v>
      </c>
      <c r="E18" s="32">
        <f>Лист1!D33</f>
        <v>52595.380000000005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33">
        <f>2024.92+729.93+13500-10.95-202.5</f>
        <v>16041.4</v>
      </c>
    </row>
    <row r="22" spans="1:5" ht="36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1645889.2199999997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9">
        <f>E8+E10+E11+E19+E20+E21+E22-E41</f>
        <v>573450.4999999995</v>
      </c>
    </row>
    <row r="26" spans="1:5" ht="39.75" customHeight="1" thickBot="1">
      <c r="A26" s="2" t="s">
        <v>54</v>
      </c>
      <c r="B26" s="34" t="s">
        <v>199</v>
      </c>
      <c r="C26" s="1" t="s">
        <v>15</v>
      </c>
      <c r="D26" s="34" t="s">
        <v>199</v>
      </c>
      <c r="E26" s="3">
        <v>0</v>
      </c>
    </row>
    <row r="27" spans="1:5" ht="62.25" customHeight="1" thickBot="1">
      <c r="A27" s="50" t="s">
        <v>200</v>
      </c>
      <c r="B27" s="51" t="s">
        <v>201</v>
      </c>
      <c r="C27" s="1" t="s">
        <v>15</v>
      </c>
      <c r="D27" s="51" t="s">
        <v>201</v>
      </c>
      <c r="E27" s="52">
        <f>E10-E17+213010.05</f>
        <v>157271.99999999994</v>
      </c>
    </row>
    <row r="28" spans="1:5" ht="39.75" customHeight="1" thickBot="1">
      <c r="A28" s="64" t="s">
        <v>56</v>
      </c>
      <c r="B28" s="65"/>
      <c r="C28" s="65"/>
      <c r="D28" s="65"/>
      <c r="E28" s="65"/>
    </row>
    <row r="29" spans="1:7" ht="39.75" customHeight="1" thickBot="1">
      <c r="A29" s="2" t="s">
        <v>57</v>
      </c>
      <c r="B29" s="71" t="s">
        <v>58</v>
      </c>
      <c r="C29" s="72"/>
      <c r="D29" s="73"/>
      <c r="E29" s="26" t="s">
        <v>60</v>
      </c>
      <c r="F29" s="27"/>
      <c r="G29" s="27"/>
    </row>
    <row r="30" spans="1:5" ht="39.75" customHeight="1" thickBot="1">
      <c r="A30" s="9" t="s">
        <v>148</v>
      </c>
      <c r="B30" s="54" t="s">
        <v>179</v>
      </c>
      <c r="C30" s="55"/>
      <c r="D30" s="56"/>
      <c r="E30" s="14">
        <f>'стоимость работ по видам'!N3+'стоимость работ по видам'!N4</f>
        <v>676439.73</v>
      </c>
    </row>
    <row r="31" spans="1:5" ht="39.75" customHeight="1" thickBot="1">
      <c r="A31" s="9" t="s">
        <v>149</v>
      </c>
      <c r="B31" s="67" t="s">
        <v>123</v>
      </c>
      <c r="C31" s="68"/>
      <c r="D31" s="69"/>
      <c r="E31" s="3">
        <f>'стоимость работ по видам'!N5</f>
        <v>124613.39999999998</v>
      </c>
    </row>
    <row r="32" spans="1:5" ht="39.75" customHeight="1" thickBot="1">
      <c r="A32" s="9" t="s">
        <v>150</v>
      </c>
      <c r="B32" s="67" t="s">
        <v>126</v>
      </c>
      <c r="C32" s="68"/>
      <c r="D32" s="69"/>
      <c r="E32" s="3">
        <f>'стоимость работ по видам'!N6</f>
        <v>179268.48000000007</v>
      </c>
    </row>
    <row r="33" spans="1:5" ht="39.75" customHeight="1" thickBot="1">
      <c r="A33" s="9" t="s">
        <v>151</v>
      </c>
      <c r="B33" s="67" t="s">
        <v>122</v>
      </c>
      <c r="C33" s="68"/>
      <c r="D33" s="69"/>
      <c r="E33" s="3">
        <f>'стоимость работ по видам'!N7</f>
        <v>27280</v>
      </c>
    </row>
    <row r="34" spans="1:5" ht="39.75" customHeight="1" thickBot="1">
      <c r="A34" s="9" t="s">
        <v>152</v>
      </c>
      <c r="B34" s="67" t="s">
        <v>159</v>
      </c>
      <c r="C34" s="68"/>
      <c r="D34" s="69"/>
      <c r="E34" s="3">
        <f>'стоимость работ по видам'!N8</f>
        <v>18319.989999999998</v>
      </c>
    </row>
    <row r="35" spans="1:5" ht="39.75" customHeight="1" thickBot="1">
      <c r="A35" s="9" t="s">
        <v>153</v>
      </c>
      <c r="B35" s="57" t="s">
        <v>176</v>
      </c>
      <c r="C35" s="58"/>
      <c r="D35" s="58"/>
      <c r="E35" s="14">
        <f>'стоимость работ по видам'!N9</f>
        <v>33418.84</v>
      </c>
    </row>
    <row r="36" spans="1:5" ht="39.75" customHeight="1" thickBot="1">
      <c r="A36" s="9" t="s">
        <v>154</v>
      </c>
      <c r="B36" s="54" t="s">
        <v>118</v>
      </c>
      <c r="C36" s="55"/>
      <c r="D36" s="56"/>
      <c r="E36" s="3">
        <f>'стоимость работ по видам'!N10</f>
        <v>40697.82</v>
      </c>
    </row>
    <row r="37" spans="1:5" ht="39.75" customHeight="1" thickBot="1">
      <c r="A37" s="9" t="s">
        <v>155</v>
      </c>
      <c r="B37" s="54" t="s">
        <v>117</v>
      </c>
      <c r="C37" s="55"/>
      <c r="D37" s="56"/>
      <c r="E37" s="3">
        <f>'стоимость работ по видам'!N11</f>
        <v>26002.800000000007</v>
      </c>
    </row>
    <row r="38" spans="1:5" ht="39.75" customHeight="1" thickBot="1">
      <c r="A38" s="9" t="s">
        <v>156</v>
      </c>
      <c r="B38" s="54" t="s">
        <v>125</v>
      </c>
      <c r="C38" s="55"/>
      <c r="D38" s="56"/>
      <c r="E38" s="3">
        <f>'стоимость работ по видам'!N12</f>
        <v>114731.27999999997</v>
      </c>
    </row>
    <row r="39" spans="1:5" ht="39.75" customHeight="1" thickBot="1">
      <c r="A39" s="9" t="s">
        <v>157</v>
      </c>
      <c r="B39" s="54" t="s">
        <v>124</v>
      </c>
      <c r="C39" s="55"/>
      <c r="D39" s="56"/>
      <c r="E39" s="3">
        <f>'стоимость работ по видам'!N13</f>
        <v>62547.24000000002</v>
      </c>
    </row>
    <row r="40" spans="1:5" ht="39.75" customHeight="1" thickBot="1">
      <c r="A40" s="9" t="s">
        <v>189</v>
      </c>
      <c r="B40" s="54" t="s">
        <v>121</v>
      </c>
      <c r="C40" s="55"/>
      <c r="D40" s="56"/>
      <c r="E40" s="3">
        <f>'стоимость работ по видам'!N14</f>
        <v>197018.39</v>
      </c>
    </row>
    <row r="41" spans="1:5" ht="39.75" customHeight="1" thickBot="1">
      <c r="A41" s="2" t="s">
        <v>59</v>
      </c>
      <c r="B41" s="74" t="s">
        <v>60</v>
      </c>
      <c r="C41" s="75"/>
      <c r="D41" s="76"/>
      <c r="E41" s="17">
        <f>SUM(E30:E40)</f>
        <v>1500337.9700000002</v>
      </c>
    </row>
    <row r="42" spans="1:6" ht="32.25" customHeight="1" thickBot="1">
      <c r="A42" s="15" t="s">
        <v>61</v>
      </c>
      <c r="B42" s="77" t="s">
        <v>62</v>
      </c>
      <c r="C42" s="78"/>
      <c r="D42" s="79"/>
      <c r="E42" s="16"/>
      <c r="F42" s="11"/>
    </row>
    <row r="43" spans="1:6" ht="31.5" customHeight="1" thickBot="1">
      <c r="A43" s="59" t="s">
        <v>160</v>
      </c>
      <c r="B43" s="54" t="s">
        <v>179</v>
      </c>
      <c r="C43" s="55"/>
      <c r="D43" s="56"/>
      <c r="E43" s="22"/>
      <c r="F43" s="11"/>
    </row>
    <row r="44" spans="1:6" ht="31.5" customHeight="1" thickBot="1">
      <c r="A44" s="60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60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61"/>
      <c r="B46" s="3" t="s">
        <v>64</v>
      </c>
      <c r="C46" s="1" t="s">
        <v>15</v>
      </c>
      <c r="D46" s="3" t="s">
        <v>64</v>
      </c>
      <c r="E46" s="3">
        <v>9.93</v>
      </c>
      <c r="F46" s="11"/>
    </row>
    <row r="47" spans="1:6" ht="27.75" customHeight="1" thickBot="1">
      <c r="A47" s="59" t="s">
        <v>180</v>
      </c>
      <c r="B47" s="67" t="s">
        <v>123</v>
      </c>
      <c r="C47" s="68"/>
      <c r="D47" s="69"/>
      <c r="E47" s="19"/>
      <c r="F47" s="11"/>
    </row>
    <row r="48" spans="1:6" ht="43.5" customHeight="1" thickBot="1">
      <c r="A48" s="60"/>
      <c r="B48" s="10" t="s">
        <v>63</v>
      </c>
      <c r="C48" s="18"/>
      <c r="D48" s="25" t="s">
        <v>63</v>
      </c>
      <c r="E48" s="24" t="s">
        <v>202</v>
      </c>
      <c r="F48" s="11"/>
    </row>
    <row r="49" spans="1:6" ht="27.75" customHeight="1" thickBot="1">
      <c r="A49" s="60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61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59" t="s">
        <v>162</v>
      </c>
      <c r="B51" s="67" t="s">
        <v>126</v>
      </c>
      <c r="C51" s="68"/>
      <c r="D51" s="69"/>
      <c r="E51" s="22"/>
      <c r="F51" s="11"/>
    </row>
    <row r="52" spans="1:6" ht="33" customHeight="1" thickBot="1">
      <c r="A52" s="60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60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61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59" t="s">
        <v>163</v>
      </c>
      <c r="B55" s="67" t="s">
        <v>122</v>
      </c>
      <c r="C55" s="68"/>
      <c r="D55" s="69"/>
      <c r="E55" s="12"/>
      <c r="F55" s="11"/>
    </row>
    <row r="56" spans="1:6" ht="63" customHeight="1" thickBot="1">
      <c r="A56" s="60"/>
      <c r="B56" s="10" t="s">
        <v>63</v>
      </c>
      <c r="C56" s="18"/>
      <c r="D56" s="25" t="s">
        <v>63</v>
      </c>
      <c r="E56" s="24" t="s">
        <v>203</v>
      </c>
      <c r="F56" s="11"/>
    </row>
    <row r="57" spans="1:6" ht="27.75" customHeight="1" thickBot="1">
      <c r="A57" s="60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61"/>
      <c r="B58" s="3" t="s">
        <v>64</v>
      </c>
      <c r="C58" s="1" t="s">
        <v>15</v>
      </c>
      <c r="D58" s="3" t="s">
        <v>64</v>
      </c>
      <c r="E58" s="3">
        <v>0.48</v>
      </c>
      <c r="F58" s="11"/>
    </row>
    <row r="59" spans="1:6" ht="27.75" customHeight="1" thickBot="1">
      <c r="A59" s="59" t="s">
        <v>164</v>
      </c>
      <c r="B59" s="67" t="s">
        <v>174</v>
      </c>
      <c r="C59" s="68"/>
      <c r="D59" s="69"/>
      <c r="E59" s="12"/>
      <c r="F59" s="11"/>
    </row>
    <row r="60" spans="1:6" ht="44.25" customHeight="1" thickBot="1">
      <c r="A60" s="60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60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61"/>
      <c r="B62" s="3" t="s">
        <v>64</v>
      </c>
      <c r="C62" s="1" t="s">
        <v>15</v>
      </c>
      <c r="D62" s="3" t="s">
        <v>64</v>
      </c>
      <c r="E62" s="3">
        <v>0.26</v>
      </c>
      <c r="F62" s="11"/>
    </row>
    <row r="63" spans="1:6" ht="39.75" customHeight="1" thickBot="1">
      <c r="A63" s="59" t="s">
        <v>165</v>
      </c>
      <c r="B63" s="57" t="s">
        <v>176</v>
      </c>
      <c r="C63" s="58"/>
      <c r="D63" s="58"/>
      <c r="E63" s="22"/>
      <c r="F63" s="11"/>
    </row>
    <row r="64" spans="1:6" ht="47.25" customHeight="1" thickBot="1">
      <c r="A64" s="60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60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61"/>
      <c r="B66" s="3" t="s">
        <v>64</v>
      </c>
      <c r="C66" s="1" t="s">
        <v>15</v>
      </c>
      <c r="D66" s="3" t="s">
        <v>64</v>
      </c>
      <c r="E66" s="3">
        <v>0.46</v>
      </c>
      <c r="F66" s="11"/>
    </row>
    <row r="67" spans="1:6" ht="27.75" customHeight="1" thickBot="1">
      <c r="A67" s="59" t="s">
        <v>166</v>
      </c>
      <c r="B67" s="54" t="s">
        <v>118</v>
      </c>
      <c r="C67" s="55"/>
      <c r="D67" s="56"/>
      <c r="E67" s="19"/>
      <c r="F67" s="11"/>
    </row>
    <row r="68" spans="1:6" ht="41.25" customHeight="1" thickBot="1">
      <c r="A68" s="60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60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61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59" t="s">
        <v>167</v>
      </c>
      <c r="B71" s="54" t="s">
        <v>117</v>
      </c>
      <c r="C71" s="55"/>
      <c r="D71" s="56"/>
      <c r="E71" s="13"/>
      <c r="F71" s="11"/>
    </row>
    <row r="72" spans="1:6" ht="39.75" customHeight="1" thickBot="1">
      <c r="A72" s="60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60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61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59" t="s">
        <v>168</v>
      </c>
      <c r="B75" s="54" t="s">
        <v>125</v>
      </c>
      <c r="C75" s="55"/>
      <c r="D75" s="56"/>
      <c r="E75" s="13"/>
      <c r="F75" s="11"/>
    </row>
    <row r="76" spans="1:6" ht="38.25" customHeight="1" thickBot="1">
      <c r="A76" s="60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60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61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59" t="s">
        <v>169</v>
      </c>
      <c r="B79" s="54" t="s">
        <v>124</v>
      </c>
      <c r="C79" s="55"/>
      <c r="D79" s="56"/>
      <c r="E79" s="12"/>
      <c r="F79" s="11"/>
    </row>
    <row r="80" spans="1:6" ht="32.25" customHeight="1" thickBot="1">
      <c r="A80" s="60"/>
      <c r="B80" s="10" t="s">
        <v>63</v>
      </c>
      <c r="C80" s="18"/>
      <c r="D80" s="25" t="s">
        <v>63</v>
      </c>
      <c r="E80" s="23" t="s">
        <v>202</v>
      </c>
      <c r="F80" s="11"/>
    </row>
    <row r="81" spans="1:6" ht="27.75" customHeight="1" thickBot="1">
      <c r="A81" s="60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61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59" t="s">
        <v>170</v>
      </c>
      <c r="B83" s="54" t="s">
        <v>121</v>
      </c>
      <c r="C83" s="55"/>
      <c r="D83" s="56"/>
      <c r="E83" s="12"/>
      <c r="F83" s="11"/>
    </row>
    <row r="84" spans="1:6" ht="40.5" customHeight="1" thickBot="1">
      <c r="A84" s="60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60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61"/>
      <c r="B86" s="3" t="s">
        <v>64</v>
      </c>
      <c r="C86" s="1" t="s">
        <v>15</v>
      </c>
      <c r="D86" s="3" t="s">
        <v>64</v>
      </c>
      <c r="E86" s="3">
        <v>2.83</v>
      </c>
      <c r="F86">
        <f>E46+E50+E54+E58+E62+E66+E70+E74+E78+E82+E86</f>
        <v>21.650000000000006</v>
      </c>
    </row>
    <row r="87" spans="1:5" ht="39.75" customHeight="1" thickBot="1">
      <c r="A87" s="62" t="s">
        <v>65</v>
      </c>
      <c r="B87" s="63"/>
      <c r="C87" s="63"/>
      <c r="D87" s="63"/>
      <c r="E87" s="63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62" t="s">
        <v>75</v>
      </c>
      <c r="B92" s="63"/>
      <c r="C92" s="63"/>
      <c r="D92" s="63"/>
      <c r="E92" s="63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64" t="s">
        <v>181</v>
      </c>
      <c r="B99" s="65"/>
      <c r="C99" s="65"/>
      <c r="D99" s="65"/>
      <c r="E99" s="66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62" t="s">
        <v>102</v>
      </c>
      <c r="B110" s="63"/>
      <c r="C110" s="63"/>
      <c r="D110" s="63"/>
      <c r="E110" s="63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39.75" customHeight="1" thickBot="1">
      <c r="A115" s="62" t="s">
        <v>108</v>
      </c>
      <c r="B115" s="63"/>
      <c r="C115" s="63"/>
      <c r="D115" s="63"/>
      <c r="E115" s="63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0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0</v>
      </c>
    </row>
  </sheetData>
  <sheetProtection/>
  <mergeCells count="44">
    <mergeCell ref="B51:D51"/>
    <mergeCell ref="B55:D55"/>
    <mergeCell ref="B59:D59"/>
    <mergeCell ref="B35:D35"/>
    <mergeCell ref="B42:D42"/>
    <mergeCell ref="B43:D43"/>
    <mergeCell ref="B40:D40"/>
    <mergeCell ref="B47:D47"/>
    <mergeCell ref="B30:D30"/>
    <mergeCell ref="B31:D31"/>
    <mergeCell ref="B32:D32"/>
    <mergeCell ref="B33:D33"/>
    <mergeCell ref="B34:D34"/>
    <mergeCell ref="A1:E1"/>
    <mergeCell ref="B29:D29"/>
    <mergeCell ref="B41:D41"/>
    <mergeCell ref="A6:E6"/>
    <mergeCell ref="A28:E28"/>
    <mergeCell ref="B36:D36"/>
    <mergeCell ref="B37:D37"/>
    <mergeCell ref="B38:D38"/>
    <mergeCell ref="B39:D39"/>
    <mergeCell ref="A43:A46"/>
    <mergeCell ref="A47:A50"/>
    <mergeCell ref="A51:A54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</mergeCells>
  <printOptions/>
  <pageMargins left="0.22" right="0.2" top="0.22" bottom="0.2" header="0.18" footer="0.22"/>
  <pageSetup horizontalDpi="600" verticalDpi="600" orientation="landscape" paperSize="9" scale="91" r:id="rId3"/>
  <rowBreaks count="3" manualBreakCount="3">
    <brk id="12" max="4" man="1"/>
    <brk id="27" max="4" man="1"/>
    <brk id="4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2016-03-16T11:34:30Z</cp:lastPrinted>
  <dcterms:created xsi:type="dcterms:W3CDTF">1996-10-08T23:32:33Z</dcterms:created>
  <dcterms:modified xsi:type="dcterms:W3CDTF">2016-04-11T07:06:41Z</dcterms:modified>
  <cp:category/>
  <cp:version/>
  <cp:contentType/>
  <cp:contentStatus/>
</cp:coreProperties>
</file>